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<sst xmlns="http://schemas.openxmlformats.org/spreadsheetml/2006/main" count="48" uniqueCount="45">
  <si>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</si>
  <si>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</si>
  <si>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</si>
  <si>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</si>
  <si>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</si>
  <si>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</si>
  <si>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</si>
  <si>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</si>
  <si>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</si>
  <si>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</si>
  <si>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</si>
  <si>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</si>
  <si>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</si>
  <si>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</si>
  <si>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</si>
  <si>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</si>
  <si>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</si>
  <si>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</si>
  <si>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</si>
  <si>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</si>
  <si>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</si>
  <si>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</si>
  <si>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</si>
  <si>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</si>
  <si>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</si>
  <si>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</si>
  <si>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</si>
  <si>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</si>
  <si>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</si>
  <si>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</si>
  <si>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</si>
  <si>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</si>
  <si>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</si>
  <si>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</si>
  <si>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</si>
  <si>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</si>
  <si>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</si>
  <si>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</si>
  <si>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</si>
  <si>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</si>
  <si>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</si>
  <si>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</si>
  <si>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</si>
  <si>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11.12.2014</t>
  </si>
  <si>
    <t>Касові видатки станом на 11.12.2014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</si>
</sst>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0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50">
          <cell r="E50">
            <v>13142.32763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636.342</v>
          </cell>
          <cell r="L74">
            <v>390.44952</v>
          </cell>
        </row>
      </sheetData>
      <sheetData sheetId="7">
        <row r="10">
          <cell r="C10">
            <v>2016.8466099999998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K8" sqref="K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0" t="s">
        <v>0</v>
      </c>
      <c r="B4" s="90" t="s">
        <v>14</v>
      </c>
      <c r="C4" s="91" t="s">
        <v>37</v>
      </c>
      <c r="D4" s="61" t="s">
        <v>43</v>
      </c>
      <c r="E4" s="88" t="s">
        <v>44</v>
      </c>
      <c r="F4" s="88" t="s">
        <v>35</v>
      </c>
    </row>
    <row r="5" spans="1:6" s="6" customFormat="1" ht="21" customHeight="1" hidden="1">
      <c r="A5" s="90"/>
      <c r="B5" s="90"/>
      <c r="C5" s="91"/>
      <c r="D5" s="8"/>
      <c r="E5" s="88"/>
      <c r="F5" s="88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89" t="s">
        <v>15</v>
      </c>
      <c r="B7" s="89"/>
      <c r="C7" s="89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2">
        <v>1550.00594</v>
      </c>
      <c r="E8" s="12"/>
      <c r="F8" s="14">
        <f>D8/C8</f>
        <v>0.4221723927550048</v>
      </c>
    </row>
    <row r="9" spans="1:6" ht="57" customHeight="1">
      <c r="A9" s="10"/>
      <c r="B9" s="11" t="s">
        <v>39</v>
      </c>
      <c r="C9" s="12">
        <v>268.1</v>
      </c>
      <c r="D9" s="13">
        <v>301.7536</v>
      </c>
      <c r="E9" s="12"/>
      <c r="F9" s="14">
        <f>D9/C9</f>
        <v>1.1255262961581498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'!E50</f>
        <v>13142.32763</v>
      </c>
      <c r="E10" s="13"/>
      <c r="F10" s="14">
        <f>D10/C10</f>
        <v>0.9826774061612082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14994.087169999999</v>
      </c>
      <c r="E11" s="17"/>
      <c r="F11" s="18">
        <f>D11/C11</f>
        <v>0.866029431776176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14994.087169999999</v>
      </c>
      <c r="E17" s="34"/>
      <c r="F17" s="35">
        <f t="shared" si="0"/>
        <v>0.5097624706493699</v>
      </c>
    </row>
    <row r="18" spans="1:6" s="36" customFormat="1" ht="18.75">
      <c r="A18" s="58"/>
      <c r="B18" s="37" t="s">
        <v>31</v>
      </c>
      <c r="C18" s="59"/>
      <c r="D18" s="59">
        <f>D19+D20</f>
        <v>19633.23616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3402.330619999999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16230.905540000002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6765.58326</v>
      </c>
      <c r="E23" s="70">
        <f>E24+E34</f>
        <v>6388.42055</v>
      </c>
      <c r="F23" s="18">
        <f>D23/C23</f>
        <v>0.2732668455471114</v>
      </c>
      <c r="G23" s="92"/>
      <c r="H23" s="92"/>
      <c r="I23" s="92"/>
      <c r="J23" s="92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4720.601570000001</v>
      </c>
      <c r="E24" s="69">
        <f>SUM(E25:E31)</f>
        <v>4409.19819</v>
      </c>
      <c r="F24" s="38">
        <f>D24/C24</f>
        <v>0.44398327034424284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2016.8466099999998</v>
      </c>
      <c r="E25" s="68">
        <f>1767.01979+21.26376+29.26048+41+39.48</f>
        <v>1898.02403</v>
      </c>
      <c r="F25" s="38">
        <f>D25/C25</f>
        <v>0.645927769022234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2290.69217</v>
      </c>
      <c r="E26" s="68">
        <f>4.70537+263.3172+97.0644+152.734+265.484+462.9912+76.9284+60.6156+568.764+60.6636+84.8436</f>
        <v>2098.11137</v>
      </c>
      <c r="F26" s="38">
        <f>D26/C26</f>
        <v>0.45539073110556927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2044.9816899999998</v>
      </c>
      <c r="E34" s="69">
        <f>SUM(E35:E38)</f>
        <v>1979.2223599999998</v>
      </c>
      <c r="F34" s="47">
        <f t="shared" si="1"/>
        <v>0.14476957178796956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65+2.658+23.4+11.8+96+53.417+21+21.4</f>
        <v>294.67499999999995</v>
      </c>
      <c r="E37" s="68">
        <f>65+2.658+87+9+23.4+53.417</f>
        <v>240.47500000000002</v>
      </c>
      <c r="F37" s="38">
        <f t="shared" si="1"/>
        <v>0.4365555555555555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1110.30669</v>
      </c>
      <c r="E38" s="68">
        <f>'[1]перелік об. по субв'!J64</f>
        <v>1098.7473599999998</v>
      </c>
      <c r="F38" s="38">
        <f t="shared" si="1"/>
        <v>0.45602065434597977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695.538</v>
      </c>
      <c r="E40" s="42">
        <f>E41</f>
        <v>390.44952</v>
      </c>
      <c r="F40" s="18">
        <f t="shared" si="1"/>
        <v>0.14939448600150268</v>
      </c>
      <c r="G40" s="92"/>
      <c r="H40" s="92"/>
      <c r="I40" s="92"/>
      <c r="J40" s="92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695.538</v>
      </c>
      <c r="E41" s="45">
        <f>E42+E43</f>
        <v>390.44952</v>
      </c>
      <c r="F41" s="14">
        <f t="shared" si="1"/>
        <v>0.14939448600150268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77">
        <f>'[1]перелік об. по субв'!J74</f>
        <v>636.342</v>
      </c>
      <c r="E43" s="77">
        <f>'[1]перелік об. по субв'!L74</f>
        <v>390.44952</v>
      </c>
      <c r="F43" s="14">
        <f t="shared" si="1"/>
        <v>0.1532850776961687</v>
      </c>
    </row>
    <row r="44" spans="1:6" s="36" customFormat="1" ht="18.75" hidden="1">
      <c r="A44" s="48"/>
      <c r="B44" s="48"/>
      <c r="C44" s="48"/>
      <c r="D44" s="45">
        <f>D45+D46</f>
        <v>14922.24252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7461.12126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7461.12126</v>
      </c>
      <c r="E46" s="52">
        <f>E40+E23</f>
        <v>6778.87007</v>
      </c>
      <c r="F46" s="18">
        <f t="shared" si="1"/>
        <v>0.2536599637036884</v>
      </c>
    </row>
    <row r="47" spans="1:6" ht="21" customHeight="1">
      <c r="A47" s="80" t="s">
        <v>29</v>
      </c>
      <c r="B47" s="80"/>
      <c r="C47" s="80"/>
      <c r="D47" s="53"/>
      <c r="E47" s="53"/>
      <c r="F47" s="53"/>
    </row>
    <row r="48" spans="1:6" ht="18.75">
      <c r="A48" s="79" t="s">
        <v>30</v>
      </c>
      <c r="B48" s="79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G23:J23"/>
    <mergeCell ref="G40:J40"/>
    <mergeCell ref="B4:B5"/>
    <mergeCell ref="C4:C5"/>
    <mergeCell ref="E4:E5"/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2014-12-11T14:45:53Z</dcterms:modified>
  <cp:category/>
  <cp:version/>
  <cp:contentType/>
  <cp:contentStatus/>
</cp:coreProperties>
</file>